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C:\Users\Korisnik\Desktop\SILVANA\EU PROJEKT-Renatura 2000\5. Radovi restauracije staništa Cret\"/>
    </mc:Choice>
  </mc:AlternateContent>
  <xr:revisionPtr revIDLastSave="0" documentId="13_ncr:1_{48F5D9B9-274B-40AB-BE2F-21940B3FCB5C}" xr6:coauthVersionLast="47" xr6:coauthVersionMax="47" xr10:uidLastSave="{00000000-0000-0000-0000-000000000000}"/>
  <bookViews>
    <workbookView xWindow="-120" yWindow="-120" windowWidth="29040" windowHeight="15720" xr2:uid="{C2ABA25A-384E-46B3-9BE6-EB98DBF8AEAE}"/>
  </bookViews>
  <sheets>
    <sheet name="OD-3"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72" i="1" l="1"/>
  <c r="C71" i="1"/>
  <c r="C69" i="1"/>
  <c r="C68" i="1"/>
  <c r="C66" i="1"/>
  <c r="C65" i="1"/>
  <c r="C63" i="1"/>
  <c r="C61" i="1"/>
  <c r="C60" i="1"/>
  <c r="C59" i="1"/>
  <c r="F55" i="1"/>
  <c r="F54" i="1"/>
  <c r="F52" i="1"/>
  <c r="F51" i="1"/>
  <c r="F48" i="1"/>
  <c r="F47" i="1"/>
  <c r="F46" i="1"/>
  <c r="F45" i="1"/>
  <c r="F44" i="1"/>
  <c r="F41" i="1"/>
  <c r="F38" i="1"/>
  <c r="F37" i="1"/>
  <c r="F36" i="1"/>
  <c r="F35" i="1"/>
  <c r="F34" i="1"/>
  <c r="F33" i="1"/>
  <c r="F32" i="1"/>
  <c r="F30" i="1"/>
  <c r="F29" i="1"/>
  <c r="F26" i="1"/>
  <c r="F25" i="1"/>
  <c r="F22" i="1"/>
  <c r="F21" i="1"/>
  <c r="F20" i="1"/>
  <c r="F19" i="1"/>
  <c r="F18" i="1"/>
  <c r="F17" i="1"/>
  <c r="F16" i="1"/>
  <c r="F15" i="1"/>
  <c r="F13" i="1"/>
  <c r="F12" i="1"/>
  <c r="F11" i="1"/>
  <c r="F8" i="1"/>
  <c r="F7" i="1"/>
  <c r="F9" i="1"/>
  <c r="F42" i="1"/>
  <c r="C73" i="1" l="1"/>
  <c r="C74" i="1" s="1"/>
  <c r="C75" i="1" s="1"/>
</calcChain>
</file>

<file path=xl/sharedStrings.xml><?xml version="1.0" encoding="utf-8"?>
<sst xmlns="http://schemas.openxmlformats.org/spreadsheetml/2006/main" count="163" uniqueCount="101">
  <si>
    <t>SVEUKUPNO</t>
  </si>
  <si>
    <t>PDV</t>
  </si>
  <si>
    <t>UKUPNO</t>
  </si>
  <si>
    <t>POSTAVLJANJE ZAŠTITNE DRVENE OGRADE</t>
  </si>
  <si>
    <t>10.</t>
  </si>
  <si>
    <t>GEODETSKI RADOVI - FAZA 5</t>
  </si>
  <si>
    <t>9.</t>
  </si>
  <si>
    <t>FAZA 5 RESTAURACIJE CRETA DUBRAVICA</t>
  </si>
  <si>
    <t>V.</t>
  </si>
  <si>
    <t>IZRADA ZAHVATNOG I DOVODNOG KANALA</t>
  </si>
  <si>
    <t>8.</t>
  </si>
  <si>
    <t>GEODETSKI RADOVI - FAZA 4</t>
  </si>
  <si>
    <t>7.</t>
  </si>
  <si>
    <t>FAZA 4 RESTAURACIJE CRETA DUBRAVICA</t>
  </si>
  <si>
    <t>IV.</t>
  </si>
  <si>
    <t>REKONSTRUKCIJA ŠUMSKOG PUTA</t>
  </si>
  <si>
    <t>6.</t>
  </si>
  <si>
    <t>GEODETSKI RADOVI - FAZA 3</t>
  </si>
  <si>
    <t>5.</t>
  </si>
  <si>
    <t>FAZA 3 RESTAURACIJE CRETA DUBRAVICA</t>
  </si>
  <si>
    <t>III.</t>
  </si>
  <si>
    <t>UKLANJANJE DRVENASTE VEGETACIJE UZ CRET</t>
  </si>
  <si>
    <t>4.</t>
  </si>
  <si>
    <t>FAZA 2 RESTAURACIJE CRETA DUBRAVICA</t>
  </si>
  <si>
    <t>II.</t>
  </si>
  <si>
    <t>IZRADA MALE PREGRADE U POTOKU SUTLIŠTE</t>
  </si>
  <si>
    <t>3.</t>
  </si>
  <si>
    <t>POSTAVLJANJE VODOMJERNE LETVE NA POTOKU SUTLIŠTE</t>
  </si>
  <si>
    <t>2.</t>
  </si>
  <si>
    <t>GEODETSKI RADOVI - FAZA 1</t>
  </si>
  <si>
    <t>1.</t>
  </si>
  <si>
    <t>FAZA 1 RESTAURACIJE CRETA DUBRAVICA</t>
  </si>
  <si>
    <t>I.</t>
  </si>
  <si>
    <t>komplet</t>
  </si>
  <si>
    <t>10.1.</t>
  </si>
  <si>
    <t>kom</t>
  </si>
  <si>
    <t>9.1.</t>
  </si>
  <si>
    <t>8.4.</t>
  </si>
  <si>
    <t>m3</t>
  </si>
  <si>
    <t>8.3.</t>
  </si>
  <si>
    <t>m2</t>
  </si>
  <si>
    <t>8.2.</t>
  </si>
  <si>
    <t>8.1.</t>
  </si>
  <si>
    <t>7.1.</t>
  </si>
  <si>
    <t>6.6.</t>
  </si>
  <si>
    <t>6.5.</t>
  </si>
  <si>
    <t>6.4.</t>
  </si>
  <si>
    <t>6.3.</t>
  </si>
  <si>
    <t>6.2.</t>
  </si>
  <si>
    <t>6.1.</t>
  </si>
  <si>
    <t>5.1.</t>
  </si>
  <si>
    <t>4.1.</t>
  </si>
  <si>
    <t>3.7.</t>
  </si>
  <si>
    <t>3.6.</t>
  </si>
  <si>
    <t>3.5.</t>
  </si>
  <si>
    <t>3.4.</t>
  </si>
  <si>
    <t>3.3.</t>
  </si>
  <si>
    <t>3.2.</t>
  </si>
  <si>
    <t>3.1.</t>
  </si>
  <si>
    <t>2.2.</t>
  </si>
  <si>
    <t>2.1.</t>
  </si>
  <si>
    <t>1.2.</t>
  </si>
  <si>
    <t>1.1.</t>
  </si>
  <si>
    <t>Iznos 
(bez PDV-a)</t>
  </si>
  <si>
    <t>Jedinična cijena (bez PDV-a)</t>
  </si>
  <si>
    <t>Količina</t>
  </si>
  <si>
    <t>Jedinica mjere</t>
  </si>
  <si>
    <t>Opis stavke</t>
  </si>
  <si>
    <t>Stavka</t>
  </si>
  <si>
    <r>
      <rPr>
        <u/>
        <sz val="11"/>
        <rFont val="Calibri"/>
        <family val="2"/>
        <charset val="238"/>
        <scheme val="minor"/>
      </rPr>
      <t>MATERIJALI</t>
    </r>
    <r>
      <rPr>
        <sz val="11"/>
        <rFont val="Calibri"/>
        <family val="2"/>
        <charset val="238"/>
        <scheme val="minor"/>
      </rPr>
      <t xml:space="preserve">
Pod tim pojmom podrazumijeva se samo cijena materijala, tj. dobavna cijena. U cijenu je uključena i cijena transportnih troškova bez obzira na prijevozna sredstvo sa svim prijenosima i istovarima, te uskladištenje i čuvanje na gradilištu od uništenja ili pada kvalitete.
</t>
    </r>
    <r>
      <rPr>
        <u/>
        <sz val="11"/>
        <rFont val="Calibri"/>
        <family val="2"/>
        <charset val="238"/>
        <scheme val="minor"/>
      </rPr>
      <t>RAD</t>
    </r>
    <r>
      <rPr>
        <sz val="11"/>
        <rFont val="Calibri"/>
        <family val="2"/>
        <charset val="238"/>
        <scheme val="minor"/>
      </rPr>
      <t xml:space="preserve">
U kalkulaciji rada treba uključiti sav rad kako glavni tako i pomoćni, te sav unutarnji transport. Ujedno treba uključiti sav rad oko zaštite postojećih konstrukcija i dijelova već izvedenih novih objekata od štetnog utjecaja radnog procesa.
</t>
    </r>
    <r>
      <rPr>
        <b/>
        <sz val="11"/>
        <rFont val="Calibri"/>
        <family val="2"/>
        <charset val="238"/>
        <scheme val="minor"/>
      </rPr>
      <t xml:space="preserve">
VAŽNO:
Radovi Faze 1 se trebaju planirati i provesti u sušnom razdoblju godine s obzirom da se dijelom provode neposredno uz korito ili u samom koritu potoka Sutlište, a također na omočenom obronku u zoni creta. Radovi ostalih faza se trebaju izvoditi izvan vegetacijske sezone.
Radove provoditi tako da se u što većoj mjeri izbjegnu oštećenja samog prostora creta, a također i okoliša creta, posebice upotrebom vozila i teže mehanizacije.</t>
    </r>
  </si>
  <si>
    <r>
      <rPr>
        <i/>
        <sz val="11"/>
        <rFont val="Calibri"/>
        <family val="2"/>
        <charset val="238"/>
        <scheme val="minor"/>
      </rPr>
      <t>Geodetsko iskolčenje lokacije postavljanja vodomjerne letve na potoku Sutlište</t>
    </r>
    <r>
      <rPr>
        <sz val="11"/>
        <rFont val="Calibri"/>
        <family val="2"/>
        <charset val="238"/>
        <scheme val="minor"/>
      </rPr>
      <t xml:space="preserve"> zapadno od creta. Poslije izvedbe vodomjerne letve geodetsko snimanje X, Y koordinata cijevi te donje kote "nule" vodomjerne letve i kota po poprečnom profilu potoka i dijela obale na lokaciji letve. Izrada osnovnog izvještaja s tablicom s podacima, poprečnim profilom potoka i situacijom s položajem vodomjerne letve (izvještaj tiskano u 2 primjerka i digitalno s word i dwg datotekama).
Obračun po ukupnim radovima na iskolčenju, te poslije izvedbe snimanju kote "nule" letve i poprečnog profila potoka (2 komada).</t>
    </r>
  </si>
  <si>
    <r>
      <rPr>
        <i/>
        <sz val="11"/>
        <rFont val="Calibri"/>
        <family val="2"/>
        <charset val="238"/>
        <scheme val="minor"/>
      </rPr>
      <t>Geodetsko iskolčenje i snimanje lokacije male pregrade/brane na potoku Sutlište</t>
    </r>
    <r>
      <rPr>
        <sz val="11"/>
        <rFont val="Calibri"/>
        <family val="2"/>
        <charset val="238"/>
        <scheme val="minor"/>
      </rPr>
      <t xml:space="preserve">
Stavka obuhvaća geodetsko položajno i visinsko iskolčenje poprečnog profila pregrade na potoku Sutlište s visinskim kotama planirane krune nepropusne pregrade/brane, te graničnih i lomnih točaka s kotama za izvedbu nizvodnog i uzvodnog kamenog pokosa pregrade.
Poslije izvedbe pregrade s uzvodnim i nizvodnim zaštitnim pokosom treba provesti geodetsko snimanje X, Y koordinata i visinskih kota izvedenog stanja pregrade te graničnih i lomnih točaka nizvodnog i uzvodnog zaštitnog pokosa.
Stavka obuhvaća i izradu osnovnog izvještaja sa situacijom s položajem te uzdužnim i poprečnim profilima pregrade s nizvodnim i uzvodnim pokosom (izvještaj tiskano u 2 primjerka i digitalno s word i dwg datotekama).
Obračun po ukupnim radovima na iskolčenju nepropusne pregrade s kamenim pokosima, te poslije izvedbe snimanju pregrade i nizvodnih i uzvodnih pokosa (2 x 1 lokacija/pregrada s rampama = 2 komada).</t>
    </r>
  </si>
  <si>
    <r>
      <rPr>
        <i/>
        <sz val="11"/>
        <rFont val="Calibri"/>
        <family val="2"/>
        <charset val="238"/>
        <scheme val="minor"/>
      </rPr>
      <t xml:space="preserve">Ugradnja nosivog vruće pocinčanog čeličnog stupa na temelj u koritu vodotoka
</t>
    </r>
    <r>
      <rPr>
        <sz val="11"/>
        <rFont val="Calibri"/>
        <family val="2"/>
        <charset val="238"/>
        <scheme val="minor"/>
      </rPr>
      <t>Stavka obuhvaća nabavu, dopremu i ugradnju nosivog stupa Φ 50 mm / 2" u koritu vodotoka, uključivo sve pripremne i završne radove. Vruće pocinčani stup se ugrađuje vertikalno u AB betonsku podlogu/temelj (klasa betona C 25/30) dimenzija 25 x 25 x 70 cm ugrađen uz desni rub korita ispod kote dna potoka, tako da je 0,5 m pocinčanog stupa ugrađeno u temelj, a 2,0 m vertikalno iznad temelja. Stup i sav spojni materijal mora biti otporan na koroziju. U cijenu je uključen sav materijal, oprema i radna snaga za potpuno izvršenje stavke, a sve prema tehničkom opisu u projektu.
Obračun po komadu.</t>
    </r>
  </si>
  <si>
    <r>
      <rPr>
        <i/>
        <sz val="11"/>
        <rFont val="Calibri"/>
        <family val="2"/>
        <charset val="238"/>
        <scheme val="minor"/>
      </rPr>
      <t>Ugradnja vodomjerne letve</t>
    </r>
    <r>
      <rPr>
        <sz val="11"/>
        <rFont val="Calibri"/>
        <family val="2"/>
        <charset val="238"/>
        <scheme val="minor"/>
      </rPr>
      <t xml:space="preserve">
Stavka uključuje nabavu, dopremu i ugradnju standardne metalne emajlirane vodomjerne letve duljine 2 metra (ili 2 x 1 m) na mjerno mjesto u potoku Sutlište kod Creta Dubravica, uključivo sve pripremne i završne radove. Stavka obuhvaća letvu i sav potreban spojni materijal za ugradnju letve duljine 2 m na nosivi stup. Letva se ugrađuje pričvrščivanjem na stup tako da se može očitavati s lijeve obale kod creta.
Obračun po komadu.</t>
    </r>
  </si>
  <si>
    <r>
      <rPr>
        <i/>
        <sz val="11"/>
        <rFont val="Calibri"/>
        <family val="2"/>
        <charset val="238"/>
        <scheme val="minor"/>
      </rPr>
      <t xml:space="preserve">Djelomičan iskop pregradnog profila na mjestu pregrade radi pripreme dna i bokova korita za njenu izvedbu
</t>
    </r>
    <r>
      <rPr>
        <sz val="11"/>
        <rFont val="Calibri"/>
        <family val="2"/>
        <charset val="238"/>
        <scheme val="minor"/>
      </rPr>
      <t>Stavka obuhvaća plitko prokapanje dna i bokova korita potoka na mjestu izvedbe pregrade te iskop i uklanjanje nevezanog raznovrsnog materijala iz korita na mjestu pregrade radi osiguranja mehaničke otpornosti i stabilnosti pregrade. Iskop dna i bokova korita u duljini oko 6,5 m, širini između 2,5 i 3,5 m, dubini oko 0,2 - 0,3 m (cca 5 m3), radi zamjene materijala i osiguranja stabilnosti pregrade. Stavka obuhvaća ručno prokapanje/iskop u sitnozrnom glinovitom i pjeskovitom tlu C kategorije, utovar i odvoz (tačke ili japaner) te razastiranje u tankom sloju u okolne šumske depresije na udaljenosti do 50 m. U cijenu su uključeni svi pripremni i završni radovi, sav materijal, oprema i radna snaga za potpuno izvršenje stavke, a sve prema tehničkom opisu ovog projekta. Dio sitnog glinovitog materijala (cca 1 - 2 m3) privremeno odložiti u blizini radi kasnije izrade jezgre pregrade.
Obračun po m3 iskopanog i uklonjenog materijala u sraslom stanju.</t>
    </r>
  </si>
  <si>
    <r>
      <rPr>
        <i/>
        <sz val="11"/>
        <rFont val="Calibri"/>
        <family val="2"/>
        <charset val="238"/>
        <scheme val="minor"/>
      </rPr>
      <t>Ugradnja geotekstila na dno i oko jezgre pregrade</t>
    </r>
    <r>
      <rPr>
        <sz val="11"/>
        <rFont val="Calibri"/>
        <family val="2"/>
        <charset val="238"/>
        <scheme val="minor"/>
      </rPr>
      <t xml:space="preserve">
Stavka obuhvaća ugradnju geotekstila vlačne čvrstoće 20 kN/m, čvrstoće na statički proboj 3000 N, u svemu prema projektu na dno i bokove pregrade u zonama nasipavanja kamenog materijala radi stabilizacije podloge. Također geotekstil postaviti u središnjem dijelu pregrade uz s unutarnju stranu vertikalna dva panela od pruća te oko čitave glinene jezgre radi sprečavanja iznošenja i spiranja sitnih čestica gline iz slabopropusnog jezgrenog dijela pregrade. Stavka obuhvaća dobavu, dovoz geotekstila, pripremu površine na koju se polaže geotekstil, polaganje geotekstila i njegovo spajanje te kontrolna testiranja geotekstila i gotovih spojeva. Radove izvoditi sukladno tehničkim uvjetima u projektu.
Obračun po m² površine na koju je postavljen geotekstil (cca 30 m2).</t>
    </r>
  </si>
  <si>
    <r>
      <rPr>
        <i/>
        <sz val="11"/>
        <rFont val="Calibri"/>
        <family val="2"/>
        <charset val="238"/>
        <scheme val="minor"/>
      </rPr>
      <t>Ugradnja glinovitog materijala u tijelo pregrade</t>
    </r>
    <r>
      <rPr>
        <sz val="11"/>
        <rFont val="Calibri"/>
        <family val="2"/>
        <charset val="238"/>
        <scheme val="minor"/>
      </rPr>
      <t xml:space="preserve">
Stavka obuhvaća ugradnju nepropusnog glinovitog materijala u jezgru pregrade između dva vertikalna panela od kolaca i pruća. Koristi se selektirani sitnozrni glinoviti materijali iz iskopa pregrade. Stavka obuhvaća dovoz selektiranog materijala na mjesto ugradnje, razastiranje u prostor širine 30 cm između panela/pletara od pruća u slojevima debljine do 10 cm, vlaženje ili sušenje, zbijanje slojeva ugrađenog glinovitog materijala do visine oko 40 cm od dna korita (60 cm od dna iskopa za zamjenu materijala). Radove izvoditi sukladno tehničkim uvjetima navedenim u projektu.
Obračun u m3 ugrađenog glinovitog materijala (cca 1 m3).</t>
    </r>
  </si>
  <si>
    <r>
      <rPr>
        <i/>
        <sz val="11"/>
        <rFont val="Calibri"/>
        <family val="2"/>
        <charset val="238"/>
        <scheme val="minor"/>
      </rPr>
      <t>Ugradnja miješanog kamenog materijala na kruni pregrade</t>
    </r>
    <r>
      <rPr>
        <sz val="11"/>
        <rFont val="Calibri"/>
        <family val="2"/>
        <charset val="238"/>
        <scheme val="minor"/>
      </rPr>
      <t xml:space="preserve">
Stavka obuhvaća ugradnju miješanog kamenog materijala na gornjih 10 cm krune brane iznad jezgrenog glinovitog materijala između dva vertikalna panela radi sprečavanja njegovog ispiranja. Koristiti miješani kameni materijal Ø 20 do 70 mm. Pri ugradnji istovremeno provoditi vlaženje i ručno zbijanje kamenog materijala. Stavka obuhvaća nabavu, dovoz i ručnu ugradnju i zbijanje selektiranog kamenog materijala na mjesto ugradnje, razastiranje iznad gline i geotekstila u prostor širine 30 cm između panela/pletara od pruća u sloju od 10 cm do vrha pregrade. Radove izvoditi ručnim alatima sukladno tehničkim uvjetima navedenim u projektu.
Obračun u m3 ugrađenog miješanog kamenog materijala (cca 0,2 m3).</t>
    </r>
  </si>
  <si>
    <r>
      <rPr>
        <i/>
        <sz val="11"/>
        <rFont val="Calibri"/>
        <family val="2"/>
        <charset val="238"/>
        <scheme val="minor"/>
      </rPr>
      <t xml:space="preserve">Ugradnja miješanog kamenog materijala za zaštitu uzvodnog i nizvodnog dijela pregrade
</t>
    </r>
    <r>
      <rPr>
        <sz val="11"/>
        <rFont val="Calibri"/>
        <family val="2"/>
        <charset val="238"/>
        <scheme val="minor"/>
      </rPr>
      <t>Stavka obuhvaća ugradnju miješanog kamenog materijala na uzvodnom dijelu u pokosu 1:2 dužine cca 1,5 m od krune, te na nizvodnom dijelu u pokosu 1:4 dužine cca 3 m od krune (ukupno oko 6 m3) radi sprečavanja ispiranja i erozivnih procesa u koritu i bokovima potoka uslijed turbulencija vode. Koristiti miješani kameni materijal 25% Ø 32 do 64 mm, te 75% Ø 100 do 200 mm. Pri ugradnji istovremeno provoditi vlaženje i ručno zbijanje kamenog materijala. Stavka obuhvaća nabavu, dovoz (traktorom okolno kroz šumu tako da se ne oštete površine creta) i ručnu ugradnju i zbijanje selektiranog kamenog materijala na mjesto ugradnje, razastiranje i zbijanje u sloju od 20 cm do vrha pregrade. Radove izvoditi ručnim alatima sukladno tehničkim uvjetima navedenim u projektu.
Obračun u m3 ugrađenog miješanog kamenog materijala (cca 5 m3).</t>
    </r>
  </si>
  <si>
    <r>
      <rPr>
        <i/>
        <sz val="11"/>
        <rFont val="Calibri"/>
        <family val="2"/>
        <charset val="238"/>
        <scheme val="minor"/>
      </rPr>
      <t>Čišćenje i uređenje gradilišta</t>
    </r>
    <r>
      <rPr>
        <sz val="11"/>
        <rFont val="Calibri"/>
        <family val="2"/>
        <charset val="238"/>
        <scheme val="minor"/>
      </rPr>
      <t xml:space="preserve"> tijekom i nakon završetka svih radova na svim dijelovima gradilišta. Stavka obuhvaća prikupljanje otpadnog građevinskog i ostalog materijala, utovar i odvoz na legalno odlagalište koje pronalazi i osigurava izvođač radova o svom trošku, uključivo sve pripremne i završne radove. Radove izvoditi ručnim alatima.
Obračun po kompletu izvedenih radova.</t>
    </r>
  </si>
  <si>
    <r>
      <rPr>
        <i/>
        <sz val="11"/>
        <rFont val="Calibri"/>
        <family val="2"/>
        <charset val="238"/>
        <scheme val="minor"/>
      </rPr>
      <t>Geodetsko iskolčenje i snimanje dionice šumskog puta</t>
    </r>
    <r>
      <rPr>
        <sz val="11"/>
        <rFont val="Calibri"/>
        <family val="2"/>
        <charset val="238"/>
        <scheme val="minor"/>
      </rPr>
      <t xml:space="preserve">
Stavka obuhvaća geodetsko položajno i visinsko iskolčenje trase šumskog puta duljine oko 50,0 m, te graničnih i lomnih točaka s kotama za izvedbu.
Stavka obuhvaća geodetsko položajno i visinsko iskolčenje trase te graničnih i lomnih točaka s visinskim kotama za izvedbu rekonstrukcije šumskog puta. 
Poslije izvedbe treba provesti geodetsko snimanje X, Y koordinata i visinskih kota trase te graničnih i lomnih točaka izvedenog stanja. Stavka obuhvaća i izradu osnovnog izvještaja sa situacijom s položajem puta (izvještaj tiskano u 2 primjerka i digitalno s word i dwg datotekama).
Obračun po ukupnim radovima na iskolčenju te poslije izvedbe snimanju trase.</t>
    </r>
  </si>
  <si>
    <r>
      <rPr>
        <i/>
        <sz val="11"/>
        <rFont val="Calibri"/>
        <family val="2"/>
        <charset val="238"/>
        <scheme val="minor"/>
      </rPr>
      <t>Iskop postojećeg šumskog puta</t>
    </r>
    <r>
      <rPr>
        <sz val="11"/>
        <rFont val="Calibri"/>
        <family val="2"/>
        <charset val="238"/>
        <scheme val="minor"/>
      </rPr>
      <t xml:space="preserve">
Iskop u materijalu B ktg. Stavka podrazumijeva iskop širine prosječne širine 4,0 m i dubine 50 - 70 cm, utovar materijala u vozilo te odvoz na deponiju udaljenu do 10 km. U cijenu je uključen sav materijal, oprema i radna snaga za potpuno izvršenje stavke.
Obračun po m3 izvedenih radova u sraslom stanju.</t>
    </r>
  </si>
  <si>
    <r>
      <rPr>
        <i/>
        <sz val="11"/>
        <rFont val="Calibri"/>
        <family val="2"/>
        <charset val="238"/>
        <scheme val="minor"/>
      </rPr>
      <t>Uređenje temeljnog tla</t>
    </r>
    <r>
      <rPr>
        <sz val="11"/>
        <rFont val="Calibri"/>
        <family val="2"/>
        <charset val="238"/>
        <scheme val="minor"/>
      </rPr>
      <t xml:space="preserve">
Stavka podrazumijeva planiranje i valjanje temeljnog tla. U cijenu je uključen sav materijal, oprema i radna snaga za potpuno izvršenje stavke.</t>
    </r>
  </si>
  <si>
    <r>
      <rPr>
        <i/>
        <sz val="11"/>
        <rFont val="Calibri"/>
        <family val="2"/>
        <charset val="238"/>
        <scheme val="minor"/>
      </rPr>
      <t>Postavljanje sloja razdjelnog geotekstila</t>
    </r>
    <r>
      <rPr>
        <sz val="11"/>
        <rFont val="Calibri"/>
        <family val="2"/>
        <charset val="238"/>
        <scheme val="minor"/>
      </rPr>
      <t xml:space="preserve">
Stavka podrazumijeva nabavu, dopremu i ugradnju tkanog geotekstila minimalne vlačne čvrstoće 60 kN/m u oba smjera. Preklopi iznose min. 50 cm i moraju biti uključeni u jediničnu cijenu. U cijenu je uključen sav materijal, oprema i radna snaga za potpuno izvršenje stavke.</t>
    </r>
  </si>
  <si>
    <r>
      <rPr>
        <i/>
        <sz val="11"/>
        <rFont val="Calibri"/>
        <family val="2"/>
        <charset val="238"/>
        <scheme val="minor"/>
      </rPr>
      <t>Izrada posteljice</t>
    </r>
    <r>
      <rPr>
        <sz val="11"/>
        <rFont val="Calibri"/>
        <family val="2"/>
        <charset val="238"/>
        <scheme val="minor"/>
      </rPr>
      <t xml:space="preserve">
Stavka podrazumijeva nabavu, dopremu i ugradnju nasipnog materijala od drobljenog kamena frakcija 0/100 mm prosječne širine 4,0 m i debljine 30 - 50 cm. U cijenu je uključen sav materijal, oprema i radna snaga za potpuno izvršenje stavke.</t>
    </r>
  </si>
  <si>
    <r>
      <rPr>
        <i/>
        <sz val="11"/>
        <rFont val="Calibri"/>
        <family val="2"/>
        <charset val="238"/>
        <scheme val="minor"/>
      </rPr>
      <t>Uređenje posteljice</t>
    </r>
    <r>
      <rPr>
        <sz val="11"/>
        <rFont val="Calibri"/>
        <family val="2"/>
        <charset val="238"/>
        <scheme val="minor"/>
      </rPr>
      <t xml:space="preserve">
Stavka podrazumijeva planiranje i valjanje posteljice prosječne širine 4,0 m do nosivosti 40 MPa. U cijenu je uključen sav materijal, oprema i radna snaga za potpuno izvršenje stavke.</t>
    </r>
  </si>
  <si>
    <r>
      <rPr>
        <i/>
        <sz val="11"/>
        <rFont val="Calibri"/>
        <family val="2"/>
        <charset val="238"/>
        <scheme val="minor"/>
      </rPr>
      <t>Izrada novog sloja puta</t>
    </r>
    <r>
      <rPr>
        <sz val="11"/>
        <rFont val="Calibri"/>
        <family val="2"/>
        <charset val="238"/>
        <scheme val="minor"/>
      </rPr>
      <t xml:space="preserve">
Stavka podrazumijeva nabavu, dopremu i ugradnju tamponskog sloja materijala frakcija 0 - 63 mm, prosječne širine 4,0 m i debljine 20 cm. Ugradnja podrazumijeva planiranje i valjanje do nosivosti od 80 MPa. U cijenu je uključen sav materijal, oprema i radna snaga za potpuno izvršenje stavke.</t>
    </r>
  </si>
  <si>
    <r>
      <rPr>
        <i/>
        <sz val="11"/>
        <rFont val="Calibri"/>
        <family val="2"/>
        <charset val="238"/>
        <scheme val="minor"/>
      </rPr>
      <t>Geodetsko iskolčenje i snimanje zahvatnog i dovodnog kanala za prihranjivanje creta oborinskim vodama</t>
    </r>
    <r>
      <rPr>
        <sz val="11"/>
        <rFont val="Calibri"/>
        <family val="2"/>
        <charset val="238"/>
        <scheme val="minor"/>
      </rPr>
      <t xml:space="preserve">
Stavka obuhvaća geodetsko položajno i visinsko iskolčenje trase te graničnih i lomnih točaka s visinskim kotama za izvedbu zahvatnog (cca 8 m) i dovodnog (cca 50 m) kanala za prihranjivanje creta oborinskim vodama s jugoistočnog obronka. Zahvatni kanal paralelan je sa obližnjim šumskim putom, a dovodni kanal se odvaja od zahvatnog te vodi vodu uz jugoistočni i istočni rub creta za njegovo prihranjivanje.
Poslije izvedbe oba kanala treba provesti geodetsko snimanje X, Y koordinata i visinskih kota trase te graničnih i lomnih točaka izvedenog stanja oba kanala. Stavka obuhvaća i izradu osnovnog izvještaja sa situacijom s položajem zahvatnog i dovodnog kanala (izvještaj tiskano u 2 primjerka i digitalno s word i dwg datotekama).
Obračun po ukupnim radovima na iskolčenju na svakoj lokaciji, te poslije izvedbe snimanju svakog kanala (2 x 2 lokacije/kanala = 4 komada).</t>
    </r>
  </si>
  <si>
    <r>
      <rPr>
        <i/>
        <sz val="11"/>
        <rFont val="Calibri"/>
        <family val="2"/>
        <charset val="238"/>
        <scheme val="minor"/>
      </rPr>
      <t>Ugradnja geotekstila na dno i bokove zahvatnog kanala</t>
    </r>
    <r>
      <rPr>
        <sz val="11"/>
        <rFont val="Calibri"/>
        <family val="2"/>
        <charset val="238"/>
        <scheme val="minor"/>
      </rPr>
      <t xml:space="preserve">
Stavka obuhvaća ugradnju geotekstila vlačne čvrstoće 20 kN/m, čvrstoće na statički proboj 3000 N, na dno i bokove zahvatnog kanala prije nasipavanja kamenog materijala. Stavka obuhvaća dobavu, dovoz geotekstila, pripremu površine na koju se polaže geotekstil, polaganje geotekstila i njegovo spajanje te kontrolu preklapanja. Radove izvoditi sukladno tehničkim uvjetima u projektu.
Obračun po m² površine na koju je postavljen geotekstil (cca 5 m2).</t>
    </r>
  </si>
  <si>
    <r>
      <rPr>
        <i/>
        <sz val="11"/>
        <rFont val="Calibri"/>
        <family val="2"/>
        <charset val="238"/>
        <scheme val="minor"/>
      </rPr>
      <t xml:space="preserve">Ugradnja kamenog tucanika u zahvatni kanal
</t>
    </r>
    <r>
      <rPr>
        <sz val="11"/>
        <rFont val="Calibri"/>
        <family val="2"/>
        <charset val="238"/>
        <scheme val="minor"/>
      </rPr>
      <t>Stavka obuhvaća ugradnju kamenog materijala tucanika Ø 60 do 120 mm unutar zahvatnog kanala za zaštitu od urušavanja i sprečavanja ozljeđivanja. Pri ugradnji istovremeno provoditi vlaženje i ručno zbijanje kamenog materijala. Stavka obuhvaća nabavu, dovoz i ručnu ugradnju i zbijanje selektiranog kamenog materijala na mjesto ugradnje, razastiranje iznad geotekstila u prostor kanala širine 20 cm do vrha kanala. Radove izvoditi ručno.
Obračun u m3 ugrađenog kamenog tucanika (cca 0,5 m3).</t>
    </r>
  </si>
  <si>
    <r>
      <rPr>
        <i/>
        <sz val="11"/>
        <rFont val="Calibri"/>
        <family val="2"/>
        <charset val="238"/>
        <scheme val="minor"/>
      </rPr>
      <t>Čišćenje i uređenje gradilišta</t>
    </r>
    <r>
      <rPr>
        <sz val="11"/>
        <rFont val="Calibri"/>
        <family val="2"/>
        <charset val="238"/>
        <scheme val="minor"/>
      </rPr>
      <t xml:space="preserve"> tijekom i nakon završetka svih radova na svim dijelovima gradilišta. Stavka obuhvaća prikupljanje otpadnog građevinskog i ostalog materijala, utovar i odvoz na legalno odlagalište koje pronalazi i osigurava izvođač radova o svom trošku, uključivo sve pripremne i završne radove.
Obračun po kompletu izvedenih radova.</t>
    </r>
  </si>
  <si>
    <r>
      <rPr>
        <i/>
        <sz val="11"/>
        <rFont val="Calibri"/>
        <family val="2"/>
        <charset val="238"/>
        <scheme val="minor"/>
      </rPr>
      <t>Geodetsko iskolčenje trase zaštitne drvene ograde</t>
    </r>
    <r>
      <rPr>
        <sz val="11"/>
        <rFont val="Calibri"/>
        <family val="2"/>
        <charset val="238"/>
        <scheme val="minor"/>
      </rPr>
      <t xml:space="preserve">
Stavka obuhvaća geodetsko iskolčenje trase zaštitne drvene ograde (početna i završna točka i lomne točke) u duljini od 20 m uz zapadni rub šumskog puta kod creta. Stavka obuhvaća i izradu osnovnog izvještaja sa situacijom s položajem ograde (izvještaj tiskano u 2 primjerka i digitalno s word i dwg datotekama).
Obračun po ukupnim radovima na iskolčenju (1 komad).</t>
    </r>
  </si>
  <si>
    <r>
      <rPr>
        <i/>
        <sz val="11"/>
        <rFont val="Calibri"/>
        <family val="2"/>
        <charset val="238"/>
        <scheme val="minor"/>
      </rPr>
      <t>Postavljanje zaštitne drvene ograde uz šumski put</t>
    </r>
    <r>
      <rPr>
        <sz val="11"/>
        <rFont val="Calibri"/>
        <family val="2"/>
        <charset val="238"/>
        <scheme val="minor"/>
      </rPr>
      <t xml:space="preserve">
Stavka obuhvaća postavljanje 20 m duge zaštitne drvene ograde od vertikalnih oblica Ø 10 cm na međurazmacima od 1,5 m, visine 100 cm iznad terena. Vertikale se povezuju daskama ili poluoblicama na dvije visine, jedna na oko 10 cm od gornjeg ruba oblice, a druga oko 50 cm od terena. Dubina ukapanja vertikalnih oblica je dodatnih 50 cm, a taj dio treba zaštititi paljenjem. Ostali dio drvene konstrukcije zaštititi impregnacijskim lazurnim premazom (min. 3 x) te završnim lazurnim mat premazom UV otpornim (min. 2 x). Stavka obuhvaća pripremu jama, nabavu, dovoz, rezanje oblica i poluoblica, impregnaciju, slaganje, ugradnju i učvršćenje, lazurne zaštitne premaze, kao i sav pomoćni materijal i materijal za povezivanje i učvršćenje, uključivo sve pripremne i završne radove.
Obračun po kompletu izvedenih radova.</t>
    </r>
  </si>
  <si>
    <t>A1 Restauracija Creta Dubravica
64/2026 - Radovi restauracije hidrološkog režima Creta Dubravica i ugradnje vodomjerne letve na potoku Sutlište
Troškovnik</t>
  </si>
  <si>
    <r>
      <rPr>
        <i/>
        <sz val="11"/>
        <rFont val="Calibri"/>
        <family val="2"/>
        <charset val="238"/>
        <scheme val="minor"/>
      </rPr>
      <t xml:space="preserve">Iskop zahvatnog i dovodnog kanala za prihranjivanje creta oborinskim vodama s obronka
</t>
    </r>
    <r>
      <rPr>
        <sz val="11"/>
        <rFont val="Calibri"/>
        <family val="2"/>
        <charset val="238"/>
        <scheme val="minor"/>
      </rPr>
      <t>Stavka obuhvaća plitko ručno prokapanje terena od šumskog puta prema jugoistočnoj i istočnoj granici Creta Dubravica te fino planiranje radi izvedbe zahvatnog (8 m) i dovodnog kanala (50 m), u ukupnoj duljini oko 60 m, širini 0,2 do 0,85 m, dubini između 0,10 i 0,20 m (ukupno cca 10 m3), radi osiguranja prihranjivanja vodom prostora creta, sve sukladno tehničkom opisu u projektu. Gornji humusni sloj 5 - 10 cm ostaviti na lokaciji radi kasnije vraćanja i humusiranja dovodnog kanala.
Stavka obuhvaća ručno prokapanje/iskop u sitnozrnom glinovitom šumskom tlu C kategorije, utovar i odvoz (tačke ili japaner) te razastiranje u tankom sloju u okolne šumske depresije na udaljenosti do 50 m. U cijenu su uključeni svi pripremni i završni radovi, sav materijal, oprema i radna snaga za potpuno izvršenje stavke, a sve prema tehničkom opisu u ovom projektu.
Obračun po m3 iskopanog i uklonjenog materijala u sraslom stanju.</t>
    </r>
  </si>
  <si>
    <r>
      <rPr>
        <u/>
        <sz val="11"/>
        <rFont val="Calibri"/>
        <family val="2"/>
        <charset val="238"/>
        <scheme val="minor"/>
      </rPr>
      <t xml:space="preserve">UVOD
</t>
    </r>
    <r>
      <rPr>
        <sz val="11"/>
        <rFont val="Calibri"/>
        <family val="2"/>
        <charset val="238"/>
        <scheme val="minor"/>
      </rPr>
      <t>Radovi se provode u sklopu projekta „Očuvanje i postizanje povoljnog stanja očuvanosti ciljnih vrsta i stanišnih tipova ekološke mreže Natura 2000 na području Zagrebačke županije – ReNatura u Zagrebačkoj županiji“ (PK.3.7.05.0007) sufinanciranog sredstvima Europske unije iz programa „Konkurentnost i kohezija“ u financijskom razdoblju 2021.-2027.
Izvođač radova je dužan pridržavati se općih propisa za određenu vrstu radova, opisa troškovnika i ostalih dijelova projekta. Eventualne nejasnoće u opisima shemama ili ostalim dijelovima projekta moraju se riješiti prije sklapanja Ugovora. Izvođač je obavezan detaljno pregledati projektnu dokumentaciju, te stanje na mjestu izvedbe.
Investitor je dužan Izvođaču osigurati nesmetano izvođenje radova.
Izvođač radova je na gradilištu dužan voditi dnevnik radova i u njega uvoditi sve podatke o tijeku i opsegu radova, te pojedinačno bilježiti sve promjene i smetanje, koje bi mogle utjecati na rokove izvedbe i kvalitetu radova. Dnevnik rada će redovito kontrolirati i potvrđivati nadzorni inženjer.
Tijekom izvođenja radova Izvođač će poduzeti sve potrebne mjere zaštite od oštećenja prostora Creta Dubravica, kao i korita vodotoka Sutlište izvan zone radova, a poslije izvođenja očistiti sve nečistoće odnosno ukloniti oštećenja prouzrokovana njegovim radom.
Izvođač je dužan pridržavati se propisa o zaštiti na radu.
Svi radnici predviđeni za određenu vrstu radova moraju imati uvjerenje o osposobljenosti za rad na siguran način.
Za sve radove potrebno je, uz projektnu dokumentaciju, pridržavati se i odredaba iz normativa i drugih službenih propisa.
Cijene upisane u ovaj troškovnik sadrže svu odštetu za pojedine radove i dobave u pojedinim stavkama troškovnika i to u potpuno završenom stanju, tj. sav rad, naknadu za alat, materijal, sve pripremne i završne radove uključujući i čišćenje, sav horizontalni i vertikalni transport, montažu i demontažu  potrebnih pomoćnih skela, sve sigurnosne mjere zaštite na radu.  Cijene za usluge navedene u troškovniku su nepromjenjive za vrijeme trajanja Ugovora. 
U cijenu radova i materijala uključena je i cijena transportnih troškova bez obzira na prijevozna sredstvo sa svim prijenosima, horizontalnim i vertikalnim transportom i istovarima, te uskladištenje i čuvanje na gradilištu od uništenja ili pada kvalitete. Ujedno u cijenu radova treba uključiti sav rad oko zaštite postojeće konstrukcije promatračnice creta, kao i okoliša zone radova od štetnog utjecaja radnog procesa.
Za izvedbu radova Izvođač treba osigurati ispitanu i ispravnu radnu opremu, alate i strojeve, kao i osposobljene i kvalificirane radnike.</t>
    </r>
  </si>
  <si>
    <r>
      <rPr>
        <i/>
        <sz val="11"/>
        <rFont val="Calibri"/>
        <family val="2"/>
        <charset val="238"/>
        <scheme val="minor"/>
      </rPr>
      <t>Uklanjanje drvenaste i grmolike vegetacije</t>
    </r>
    <r>
      <rPr>
        <sz val="11"/>
        <rFont val="Calibri"/>
        <family val="2"/>
        <charset val="238"/>
        <scheme val="minor"/>
      </rPr>
      <t xml:space="preserve">
Čišćenje i sječa niskog raslinja i stabala u granicama zone oko 5 do 10 m jugoistočno, istočno i sjeverno od sadašnje granice creta. Stavka obuhvaća ručnu sječu i uklanjanje grmlja, niskog i visokog raslinja stabala promjera do 30 cm (motornom pilom, motornim škarama) do razine terena sukladno skici u projektu, uključivo sve pripremne i završne radove. Predvidivo oko 10 - 15 stabala, te nešto niskog grmlja. Srušeno raslinje se ručno izvlači van mjesta rada do šumskog puta, krešu se sitnije grane. Krupne grane i stabla se režu na komade duljine 1 m. U cijenu je uključen sav materijal, oprema i radna snaga za potpuno izvršenje stavke. Odvoz nije dio predviđenih radova - odvozi lokalno stanovništvo. Uklanjanje stabala je potrebno provesti u suradnji s nadležnom Šumarijom.
Obračun po m3 uklonjenog drvenastog materijala.</t>
    </r>
  </si>
  <si>
    <r>
      <rPr>
        <i/>
        <sz val="11"/>
        <rFont val="Calibri"/>
        <family val="2"/>
        <charset val="238"/>
        <scheme val="minor"/>
      </rPr>
      <t>Izvedba dva pregradna vertikalna panela od pruća za ugradnju glinene jezgre pregrade, uključivo 22 drvena stupa za učvršćenje</t>
    </r>
    <r>
      <rPr>
        <sz val="11"/>
        <rFont val="Calibri"/>
        <family val="2"/>
        <charset val="238"/>
        <scheme val="minor"/>
      </rPr>
      <t xml:space="preserve">
Stavka obuhvaća izvedbu dva pregradna vertikalna panela od pruća dimenzija cca 2,83 m duljine i cca 70 cm visine, i ugradnju poprečno u koritu potoka na međurazmaku 30 cm radi omogućavanja ugradnje nepropusne glinovite jezgre pregrade.
Za učvršćenje panela postaviti i učvrstiti vertikalno drvene stupove/kolce Ø60mm zabijene do oko 0,5 m u dno i bokove korita na međurazmaku 50 cm s jedne i druge strane panela/pletera od pruća koje učvrstiti s unutarnje strane na postavljene drvene stupove, sve zajedno postaviti do visine 50 cm od dna korita, odnosno 70 cm od dna iskopa za zamjenu materijala (svaki stup cca 120 cm duljine). Stavka obuhvaća pripremu površine, nabavu, dovoz, rezanje i krojenje drvenih stupova, kolja i pruća, te slaganje i pletenje pletera/panela, ugradnju i učvršćenje stupova, kolja i pruća, kao i sav pomoćni materijal, uključivo sve pripremne i završne radove.
Obračun po m² površine panela od pruća (2 x 2,5 m2 = 5 m2) uključivo 22 drvena stupa za učvršćenje.</t>
    </r>
  </si>
  <si>
    <t>________________________ (mjesto i datum)</t>
  </si>
  <si>
    <t>MP</t>
  </si>
  <si>
    <t>______________ (potpis)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</si>
</sst>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charset val="238"/>
      <scheme val="minor"/>
    </font>
    <font>
      <b/>
      <sz val="12"/>
      <color theme="1"/>
      <name val="Calibri"/>
      <family val="2"/>
      <charset val="238"/>
      <scheme val="minor"/>
    </font>
    <font>
      <sz val="11"/>
      <color theme="1"/>
      <name val="Calibri"/>
      <family val="2"/>
      <charset val="238"/>
    </font>
    <font>
      <b/>
      <sz val="11"/>
      <color theme="1"/>
      <name val="Calibri"/>
      <family val="2"/>
      <charset val="238"/>
    </font>
    <font>
      <sz val="11"/>
      <name val="Calibri"/>
      <family val="2"/>
      <charset val="238"/>
      <scheme val="minor"/>
    </font>
    <font>
      <u/>
      <sz val="11"/>
      <name val="Calibri"/>
      <family val="2"/>
      <charset val="238"/>
      <scheme val="minor"/>
    </font>
    <font>
      <b/>
      <sz val="14"/>
      <name val="Calibri"/>
      <family val="2"/>
      <charset val="238"/>
      <scheme val="minor"/>
    </font>
    <font>
      <b/>
      <sz val="11"/>
      <name val="Calibri"/>
      <family val="2"/>
      <charset val="238"/>
      <scheme val="minor"/>
    </font>
    <font>
      <i/>
      <sz val="11"/>
      <name val="Calibri"/>
      <family val="2"/>
      <charset val="238"/>
      <scheme val="minor"/>
    </font>
    <font>
      <sz val="11"/>
      <color rgb="FFFF0000"/>
      <name val="Calibri"/>
      <family val="2"/>
      <charset val="238"/>
      <scheme val="minor"/>
    </font>
    <font>
      <b/>
      <sz val="14"/>
      <color theme="1"/>
      <name val="Calibri"/>
      <family val="2"/>
      <charset val="238"/>
      <scheme val="minor"/>
    </font>
  </fonts>
  <fills count="6">
    <fill>
      <patternFill patternType="none"/>
    </fill>
    <fill>
      <patternFill patternType="gray125"/>
    </fill>
    <fill>
      <patternFill patternType="solid">
        <fgColor theme="2"/>
        <bgColor indexed="64"/>
      </patternFill>
    </fill>
    <fill>
      <patternFill patternType="solid">
        <fgColor theme="0" tint="-0.249977111117893"/>
        <bgColor indexed="64"/>
      </patternFill>
    </fill>
    <fill>
      <patternFill patternType="solid">
        <fgColor rgb="FFC5DEE1"/>
        <bgColor indexed="64"/>
      </patternFill>
    </fill>
    <fill>
      <patternFill patternType="solid">
        <fgColor rgb="FF99C5CB"/>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32">
    <xf numFmtId="0" fontId="0" fillId="0" borderId="0" xfId="0"/>
    <xf numFmtId="0" fontId="0" fillId="0" borderId="0" xfId="0" applyAlignment="1">
      <alignment vertical="center"/>
    </xf>
    <xf numFmtId="4" fontId="0" fillId="0" borderId="0" xfId="0" applyNumberFormat="1" applyAlignment="1">
      <alignment vertical="center"/>
    </xf>
    <xf numFmtId="4" fontId="1" fillId="0" borderId="0" xfId="0" applyNumberFormat="1" applyFont="1" applyAlignment="1">
      <alignment vertical="center"/>
    </xf>
    <xf numFmtId="4" fontId="2" fillId="2" borderId="0" xfId="0" applyNumberFormat="1" applyFont="1" applyFill="1" applyAlignment="1">
      <alignment vertical="center"/>
    </xf>
    <xf numFmtId="0" fontId="2" fillId="2" borderId="0" xfId="0" applyFont="1" applyFill="1" applyAlignment="1">
      <alignment vertical="center"/>
    </xf>
    <xf numFmtId="0" fontId="2" fillId="2" borderId="0" xfId="0" applyFont="1" applyFill="1" applyAlignment="1">
      <alignment horizontal="center" vertical="center"/>
    </xf>
    <xf numFmtId="0" fontId="2" fillId="3" borderId="0" xfId="0" applyFont="1" applyFill="1" applyAlignment="1">
      <alignment vertical="center"/>
    </xf>
    <xf numFmtId="0" fontId="3" fillId="3" borderId="0" xfId="0" applyFont="1" applyFill="1" applyAlignment="1">
      <alignment vertical="center"/>
    </xf>
    <xf numFmtId="0" fontId="3" fillId="3" borderId="0" xfId="0" applyFont="1" applyFill="1" applyAlignment="1">
      <alignment horizontal="center" vertical="center"/>
    </xf>
    <xf numFmtId="0" fontId="0" fillId="2" borderId="0" xfId="0" applyFill="1" applyAlignment="1">
      <alignment vertical="center"/>
    </xf>
    <xf numFmtId="0" fontId="0" fillId="2" borderId="0" xfId="0" applyFill="1" applyAlignment="1">
      <alignment horizontal="center" vertical="center"/>
    </xf>
    <xf numFmtId="0" fontId="0" fillId="0" borderId="0" xfId="0" applyAlignment="1">
      <alignment horizontal="center" vertical="center"/>
    </xf>
    <xf numFmtId="0" fontId="7" fillId="4" borderId="1" xfId="0" applyFont="1" applyFill="1" applyBorder="1" applyAlignment="1">
      <alignment horizontal="center" vertical="center" wrapText="1"/>
    </xf>
    <xf numFmtId="0" fontId="7" fillId="3" borderId="1" xfId="0" applyFont="1" applyFill="1" applyBorder="1" applyAlignment="1">
      <alignment horizontal="center" vertical="center"/>
    </xf>
    <xf numFmtId="0" fontId="7" fillId="3" borderId="1" xfId="0" applyFont="1" applyFill="1" applyBorder="1" applyAlignment="1">
      <alignment vertical="center"/>
    </xf>
    <xf numFmtId="0" fontId="4" fillId="2" borderId="1" xfId="0" applyFont="1" applyFill="1" applyBorder="1" applyAlignment="1">
      <alignment horizontal="center" vertical="center"/>
    </xf>
    <xf numFmtId="0" fontId="4" fillId="2" borderId="1" xfId="0" applyFont="1" applyFill="1" applyBorder="1" applyAlignment="1">
      <alignment vertical="center"/>
    </xf>
    <xf numFmtId="0" fontId="4" fillId="0" borderId="1" xfId="0" applyFont="1" applyBorder="1" applyAlignment="1">
      <alignment vertical="center" wrapText="1"/>
    </xf>
    <xf numFmtId="0" fontId="4" fillId="0" borderId="1" xfId="0" applyFont="1" applyBorder="1" applyAlignment="1">
      <alignment vertical="center"/>
    </xf>
    <xf numFmtId="4" fontId="4" fillId="0" borderId="1" xfId="0" applyNumberFormat="1" applyFont="1" applyBorder="1" applyAlignment="1">
      <alignment vertical="center"/>
    </xf>
    <xf numFmtId="0" fontId="4" fillId="0" borderId="1" xfId="0" applyFont="1" applyBorder="1" applyAlignment="1">
      <alignment horizontal="center" vertical="center"/>
    </xf>
    <xf numFmtId="0" fontId="7" fillId="2" borderId="1" xfId="0" applyFont="1" applyFill="1" applyBorder="1" applyAlignment="1">
      <alignment horizontal="right" vertical="center"/>
    </xf>
    <xf numFmtId="4" fontId="7" fillId="2" borderId="1" xfId="0" applyNumberFormat="1" applyFont="1" applyFill="1" applyBorder="1" applyAlignment="1">
      <alignment vertical="center"/>
    </xf>
    <xf numFmtId="0" fontId="7" fillId="0" borderId="1" xfId="0" applyFont="1" applyBorder="1" applyAlignment="1">
      <alignment vertical="center"/>
    </xf>
    <xf numFmtId="0" fontId="9" fillId="0" borderId="0" xfId="0" applyFont="1" applyAlignment="1">
      <alignment wrapText="1"/>
    </xf>
    <xf numFmtId="0" fontId="9" fillId="0" borderId="0" xfId="0" applyFont="1" applyAlignment="1">
      <alignment vertical="center" wrapText="1"/>
    </xf>
    <xf numFmtId="0" fontId="1" fillId="0" borderId="0" xfId="0" applyFont="1" applyAlignment="1">
      <alignment horizontal="left" vertical="center"/>
    </xf>
    <xf numFmtId="0" fontId="6" fillId="5" borderId="1" xfId="0" applyFont="1" applyFill="1" applyBorder="1" applyAlignment="1">
      <alignment horizontal="center" vertical="center" wrapText="1"/>
    </xf>
    <xf numFmtId="0" fontId="6" fillId="5" borderId="1" xfId="0" applyFont="1" applyFill="1" applyBorder="1" applyAlignment="1">
      <alignment horizontal="center" vertical="center"/>
    </xf>
    <xf numFmtId="0" fontId="4" fillId="0" borderId="1" xfId="0" applyFont="1" applyBorder="1" applyAlignment="1">
      <alignment horizontal="left" vertical="center" wrapText="1"/>
    </xf>
    <xf numFmtId="0" fontId="10" fillId="0" borderId="0" xfId="0" applyFont="1" applyAlignment="1">
      <alignment vertical="center"/>
    </xf>
  </cellXfs>
  <cellStyles count="1">
    <cellStyle name="Normalno"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sustava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C1C5E4-1D2A-4D7A-BA21-04181570C14E}">
  <sheetPr>
    <pageSetUpPr fitToPage="1"/>
  </sheetPr>
  <dimension ref="A1:G78"/>
  <sheetViews>
    <sheetView tabSelected="1" topLeftCell="A54" zoomScaleNormal="100" workbookViewId="0">
      <selection activeCell="B81" sqref="B81"/>
    </sheetView>
  </sheetViews>
  <sheetFormatPr defaultColWidth="8.85546875" defaultRowHeight="15" x14ac:dyDescent="0.25"/>
  <cols>
    <col min="1" max="1" width="8.85546875" style="1"/>
    <col min="2" max="2" width="77.7109375" style="1" customWidth="1"/>
    <col min="3" max="3" width="10.7109375" style="1" customWidth="1"/>
    <col min="4" max="4" width="8.85546875" style="1"/>
    <col min="5" max="5" width="15.5703125" style="1" customWidth="1"/>
    <col min="6" max="6" width="11.28515625" style="1" customWidth="1"/>
    <col min="7" max="7" width="30.42578125" customWidth="1"/>
  </cols>
  <sheetData>
    <row r="1" spans="1:7" ht="59.25" customHeight="1" x14ac:dyDescent="0.25">
      <c r="A1" s="28" t="s">
        <v>93</v>
      </c>
      <c r="B1" s="29"/>
      <c r="C1" s="29"/>
      <c r="D1" s="29"/>
      <c r="E1" s="29"/>
      <c r="F1" s="29"/>
    </row>
    <row r="2" spans="1:7" ht="369.75" customHeight="1" x14ac:dyDescent="0.25">
      <c r="A2" s="30" t="s">
        <v>95</v>
      </c>
      <c r="B2" s="30"/>
      <c r="C2" s="30"/>
      <c r="D2" s="30"/>
      <c r="E2" s="30"/>
      <c r="F2" s="30"/>
      <c r="G2" s="25"/>
    </row>
    <row r="3" spans="1:7" ht="210" customHeight="1" x14ac:dyDescent="0.25">
      <c r="A3" s="30" t="s">
        <v>69</v>
      </c>
      <c r="B3" s="30"/>
      <c r="C3" s="30"/>
      <c r="D3" s="30"/>
      <c r="E3" s="30"/>
      <c r="F3" s="30"/>
    </row>
    <row r="4" spans="1:7" ht="30" customHeight="1" x14ac:dyDescent="0.25">
      <c r="A4" s="13" t="s">
        <v>68</v>
      </c>
      <c r="B4" s="13" t="s">
        <v>67</v>
      </c>
      <c r="C4" s="13" t="s">
        <v>66</v>
      </c>
      <c r="D4" s="13" t="s">
        <v>65</v>
      </c>
      <c r="E4" s="13" t="s">
        <v>64</v>
      </c>
      <c r="F4" s="13" t="s">
        <v>63</v>
      </c>
    </row>
    <row r="5" spans="1:7" x14ac:dyDescent="0.25">
      <c r="A5" s="14" t="s">
        <v>32</v>
      </c>
      <c r="B5" s="15" t="s">
        <v>31</v>
      </c>
      <c r="C5" s="15"/>
      <c r="D5" s="15"/>
      <c r="E5" s="15"/>
      <c r="F5" s="15"/>
    </row>
    <row r="6" spans="1:7" x14ac:dyDescent="0.25">
      <c r="A6" s="16" t="s">
        <v>30</v>
      </c>
      <c r="B6" s="17" t="s">
        <v>29</v>
      </c>
      <c r="C6" s="17"/>
      <c r="D6" s="17"/>
      <c r="E6" s="17"/>
      <c r="F6" s="17"/>
    </row>
    <row r="7" spans="1:7" ht="120" x14ac:dyDescent="0.25">
      <c r="A7" s="21" t="s">
        <v>62</v>
      </c>
      <c r="B7" s="18" t="s">
        <v>70</v>
      </c>
      <c r="C7" s="19" t="s">
        <v>35</v>
      </c>
      <c r="D7" s="20">
        <v>2</v>
      </c>
      <c r="E7" s="20"/>
      <c r="F7" s="20">
        <f>D7*E7</f>
        <v>0</v>
      </c>
      <c r="G7" s="25"/>
    </row>
    <row r="8" spans="1:7" ht="210" x14ac:dyDescent="0.25">
      <c r="A8" s="21" t="s">
        <v>61</v>
      </c>
      <c r="B8" s="18" t="s">
        <v>71</v>
      </c>
      <c r="C8" s="19" t="s">
        <v>35</v>
      </c>
      <c r="D8" s="20">
        <v>2</v>
      </c>
      <c r="E8" s="20"/>
      <c r="F8" s="20">
        <f>D8*E8</f>
        <v>0</v>
      </c>
    </row>
    <row r="9" spans="1:7" x14ac:dyDescent="0.25">
      <c r="A9" s="19"/>
      <c r="B9" s="19"/>
      <c r="C9" s="19"/>
      <c r="D9" s="19"/>
      <c r="E9" s="22" t="s">
        <v>2</v>
      </c>
      <c r="F9" s="23">
        <f>SUM(F7:F8)</f>
        <v>0</v>
      </c>
    </row>
    <row r="10" spans="1:7" x14ac:dyDescent="0.25">
      <c r="A10" s="16" t="s">
        <v>28</v>
      </c>
      <c r="B10" s="17" t="s">
        <v>27</v>
      </c>
      <c r="C10" s="17"/>
      <c r="D10" s="17"/>
      <c r="E10" s="17"/>
      <c r="F10" s="17"/>
    </row>
    <row r="11" spans="1:7" ht="150" x14ac:dyDescent="0.25">
      <c r="A11" s="21" t="s">
        <v>60</v>
      </c>
      <c r="B11" s="18" t="s">
        <v>72</v>
      </c>
      <c r="C11" s="19" t="s">
        <v>35</v>
      </c>
      <c r="D11" s="20">
        <v>1</v>
      </c>
      <c r="E11" s="20"/>
      <c r="F11" s="20">
        <f>D11*E11</f>
        <v>0</v>
      </c>
    </row>
    <row r="12" spans="1:7" ht="120" x14ac:dyDescent="0.25">
      <c r="A12" s="21" t="s">
        <v>59</v>
      </c>
      <c r="B12" s="18" t="s">
        <v>73</v>
      </c>
      <c r="C12" s="19" t="s">
        <v>35</v>
      </c>
      <c r="D12" s="20">
        <v>1</v>
      </c>
      <c r="E12" s="20"/>
      <c r="F12" s="20">
        <f>D12*E12</f>
        <v>0</v>
      </c>
    </row>
    <row r="13" spans="1:7" x14ac:dyDescent="0.25">
      <c r="A13" s="19"/>
      <c r="B13" s="19"/>
      <c r="C13" s="19"/>
      <c r="D13" s="19"/>
      <c r="E13" s="22" t="s">
        <v>2</v>
      </c>
      <c r="F13" s="23">
        <f>SUM(F11:F12)</f>
        <v>0</v>
      </c>
    </row>
    <row r="14" spans="1:7" x14ac:dyDescent="0.25">
      <c r="A14" s="16" t="s">
        <v>26</v>
      </c>
      <c r="B14" s="17" t="s">
        <v>25</v>
      </c>
      <c r="C14" s="17"/>
      <c r="D14" s="17"/>
      <c r="E14" s="17"/>
      <c r="F14" s="17"/>
    </row>
    <row r="15" spans="1:7" ht="210" x14ac:dyDescent="0.25">
      <c r="A15" s="21" t="s">
        <v>58</v>
      </c>
      <c r="B15" s="18" t="s">
        <v>74</v>
      </c>
      <c r="C15" s="19" t="s">
        <v>38</v>
      </c>
      <c r="D15" s="20">
        <v>5</v>
      </c>
      <c r="E15" s="20"/>
      <c r="F15" s="20">
        <f t="shared" ref="F15:F21" si="0">D15*E15</f>
        <v>0</v>
      </c>
    </row>
    <row r="16" spans="1:7" ht="165" x14ac:dyDescent="0.25">
      <c r="A16" s="21" t="s">
        <v>57</v>
      </c>
      <c r="B16" s="18" t="s">
        <v>75</v>
      </c>
      <c r="C16" s="19" t="s">
        <v>40</v>
      </c>
      <c r="D16" s="20">
        <v>30</v>
      </c>
      <c r="E16" s="20"/>
      <c r="F16" s="20">
        <f t="shared" si="0"/>
        <v>0</v>
      </c>
    </row>
    <row r="17" spans="1:7" ht="240" x14ac:dyDescent="0.25">
      <c r="A17" s="21" t="s">
        <v>56</v>
      </c>
      <c r="B17" s="18" t="s">
        <v>97</v>
      </c>
      <c r="C17" s="19" t="s">
        <v>40</v>
      </c>
      <c r="D17" s="20">
        <v>5</v>
      </c>
      <c r="E17" s="20"/>
      <c r="F17" s="20">
        <f t="shared" si="0"/>
        <v>0</v>
      </c>
      <c r="G17" s="26"/>
    </row>
    <row r="18" spans="1:7" ht="150" x14ac:dyDescent="0.25">
      <c r="A18" s="21" t="s">
        <v>55</v>
      </c>
      <c r="B18" s="18" t="s">
        <v>76</v>
      </c>
      <c r="C18" s="19" t="s">
        <v>38</v>
      </c>
      <c r="D18" s="20">
        <v>1</v>
      </c>
      <c r="E18" s="20"/>
      <c r="F18" s="20">
        <f t="shared" si="0"/>
        <v>0</v>
      </c>
    </row>
    <row r="19" spans="1:7" ht="150" x14ac:dyDescent="0.25">
      <c r="A19" s="21" t="s">
        <v>54</v>
      </c>
      <c r="B19" s="18" t="s">
        <v>77</v>
      </c>
      <c r="C19" s="19" t="s">
        <v>38</v>
      </c>
      <c r="D19" s="20">
        <v>0.2</v>
      </c>
      <c r="E19" s="20"/>
      <c r="F19" s="20">
        <f t="shared" si="0"/>
        <v>0</v>
      </c>
    </row>
    <row r="20" spans="1:7" ht="195" x14ac:dyDescent="0.25">
      <c r="A20" s="21" t="s">
        <v>53</v>
      </c>
      <c r="B20" s="18" t="s">
        <v>78</v>
      </c>
      <c r="C20" s="19" t="s">
        <v>38</v>
      </c>
      <c r="D20" s="20">
        <v>6</v>
      </c>
      <c r="E20" s="20"/>
      <c r="F20" s="20">
        <f t="shared" si="0"/>
        <v>0</v>
      </c>
    </row>
    <row r="21" spans="1:7" ht="90" x14ac:dyDescent="0.25">
      <c r="A21" s="21" t="s">
        <v>52</v>
      </c>
      <c r="B21" s="18" t="s">
        <v>79</v>
      </c>
      <c r="C21" s="19" t="s">
        <v>33</v>
      </c>
      <c r="D21" s="20">
        <v>1</v>
      </c>
      <c r="E21" s="20"/>
      <c r="F21" s="20">
        <f t="shared" si="0"/>
        <v>0</v>
      </c>
    </row>
    <row r="22" spans="1:7" x14ac:dyDescent="0.25">
      <c r="A22" s="19"/>
      <c r="B22" s="24"/>
      <c r="C22" s="24"/>
      <c r="D22" s="24"/>
      <c r="E22" s="22" t="s">
        <v>2</v>
      </c>
      <c r="F22" s="23">
        <f>SUM(F15:F21)</f>
        <v>0</v>
      </c>
    </row>
    <row r="23" spans="1:7" x14ac:dyDescent="0.25">
      <c r="A23" s="14" t="s">
        <v>24</v>
      </c>
      <c r="B23" s="15" t="s">
        <v>23</v>
      </c>
      <c r="C23" s="15"/>
      <c r="D23" s="15"/>
      <c r="E23" s="15"/>
      <c r="F23" s="15"/>
    </row>
    <row r="24" spans="1:7" x14ac:dyDescent="0.25">
      <c r="A24" s="16" t="s">
        <v>22</v>
      </c>
      <c r="B24" s="17" t="s">
        <v>21</v>
      </c>
      <c r="C24" s="17"/>
      <c r="D24" s="17"/>
      <c r="E24" s="17"/>
      <c r="F24" s="17"/>
    </row>
    <row r="25" spans="1:7" ht="180" x14ac:dyDescent="0.25">
      <c r="A25" s="21" t="s">
        <v>51</v>
      </c>
      <c r="B25" s="18" t="s">
        <v>96</v>
      </c>
      <c r="C25" s="19" t="s">
        <v>33</v>
      </c>
      <c r="D25" s="20">
        <v>1</v>
      </c>
      <c r="E25" s="20"/>
      <c r="F25" s="20">
        <f>D25*E25</f>
        <v>0</v>
      </c>
      <c r="G25" s="25"/>
    </row>
    <row r="26" spans="1:7" x14ac:dyDescent="0.25">
      <c r="A26" s="19"/>
      <c r="B26" s="24"/>
      <c r="C26" s="24"/>
      <c r="D26" s="24"/>
      <c r="E26" s="22" t="s">
        <v>2</v>
      </c>
      <c r="F26" s="23">
        <f>F25</f>
        <v>0</v>
      </c>
    </row>
    <row r="27" spans="1:7" x14ac:dyDescent="0.25">
      <c r="A27" s="14" t="s">
        <v>20</v>
      </c>
      <c r="B27" s="15" t="s">
        <v>19</v>
      </c>
      <c r="C27" s="15"/>
      <c r="D27" s="15"/>
      <c r="E27" s="15"/>
      <c r="F27" s="15"/>
    </row>
    <row r="28" spans="1:7" x14ac:dyDescent="0.25">
      <c r="A28" s="16" t="s">
        <v>18</v>
      </c>
      <c r="B28" s="17" t="s">
        <v>17</v>
      </c>
      <c r="C28" s="17"/>
      <c r="D28" s="17"/>
      <c r="E28" s="17"/>
      <c r="F28" s="17"/>
    </row>
    <row r="29" spans="1:7" ht="150" x14ac:dyDescent="0.25">
      <c r="A29" s="21" t="s">
        <v>50</v>
      </c>
      <c r="B29" s="18" t="s">
        <v>80</v>
      </c>
      <c r="C29" s="19" t="s">
        <v>33</v>
      </c>
      <c r="D29" s="20">
        <v>1</v>
      </c>
      <c r="E29" s="20"/>
      <c r="F29" s="20">
        <f>D29*E29</f>
        <v>0</v>
      </c>
    </row>
    <row r="30" spans="1:7" x14ac:dyDescent="0.25">
      <c r="A30" s="21"/>
      <c r="B30" s="18"/>
      <c r="C30" s="19"/>
      <c r="D30" s="20"/>
      <c r="E30" s="22" t="s">
        <v>2</v>
      </c>
      <c r="F30" s="23">
        <f>F29</f>
        <v>0</v>
      </c>
    </row>
    <row r="31" spans="1:7" x14ac:dyDescent="0.25">
      <c r="A31" s="16" t="s">
        <v>16</v>
      </c>
      <c r="B31" s="17" t="s">
        <v>15</v>
      </c>
      <c r="C31" s="17"/>
      <c r="D31" s="17"/>
      <c r="E31" s="17"/>
      <c r="F31" s="17"/>
    </row>
    <row r="32" spans="1:7" ht="90" x14ac:dyDescent="0.25">
      <c r="A32" s="21" t="s">
        <v>49</v>
      </c>
      <c r="B32" s="18" t="s">
        <v>81</v>
      </c>
      <c r="C32" s="19" t="s">
        <v>38</v>
      </c>
      <c r="D32" s="20">
        <v>120</v>
      </c>
      <c r="E32" s="20"/>
      <c r="F32" s="20">
        <f t="shared" ref="F32:F37" si="1">D32*E32</f>
        <v>0</v>
      </c>
    </row>
    <row r="33" spans="1:6" ht="45" x14ac:dyDescent="0.25">
      <c r="A33" s="21" t="s">
        <v>48</v>
      </c>
      <c r="B33" s="18" t="s">
        <v>82</v>
      </c>
      <c r="C33" s="19" t="s">
        <v>40</v>
      </c>
      <c r="D33" s="20">
        <v>224</v>
      </c>
      <c r="E33" s="20"/>
      <c r="F33" s="20">
        <f t="shared" si="1"/>
        <v>0</v>
      </c>
    </row>
    <row r="34" spans="1:6" ht="75" x14ac:dyDescent="0.25">
      <c r="A34" s="21" t="s">
        <v>47</v>
      </c>
      <c r="B34" s="18" t="s">
        <v>83</v>
      </c>
      <c r="C34" s="19" t="s">
        <v>40</v>
      </c>
      <c r="D34" s="20">
        <v>250</v>
      </c>
      <c r="E34" s="20"/>
      <c r="F34" s="20">
        <f t="shared" si="1"/>
        <v>0</v>
      </c>
    </row>
    <row r="35" spans="1:6" ht="60" x14ac:dyDescent="0.25">
      <c r="A35" s="21" t="s">
        <v>46</v>
      </c>
      <c r="B35" s="18" t="s">
        <v>84</v>
      </c>
      <c r="C35" s="19" t="s">
        <v>38</v>
      </c>
      <c r="D35" s="20">
        <v>90</v>
      </c>
      <c r="E35" s="20"/>
      <c r="F35" s="20">
        <f t="shared" si="1"/>
        <v>0</v>
      </c>
    </row>
    <row r="36" spans="1:6" ht="60" x14ac:dyDescent="0.25">
      <c r="A36" s="21" t="s">
        <v>45</v>
      </c>
      <c r="B36" s="18" t="s">
        <v>85</v>
      </c>
      <c r="C36" s="19" t="s">
        <v>40</v>
      </c>
      <c r="D36" s="20">
        <v>224</v>
      </c>
      <c r="E36" s="20"/>
      <c r="F36" s="20">
        <f t="shared" si="1"/>
        <v>0</v>
      </c>
    </row>
    <row r="37" spans="1:6" ht="75" x14ac:dyDescent="0.25">
      <c r="A37" s="21" t="s">
        <v>44</v>
      </c>
      <c r="B37" s="18" t="s">
        <v>86</v>
      </c>
      <c r="C37" s="19" t="s">
        <v>38</v>
      </c>
      <c r="D37" s="20">
        <v>45</v>
      </c>
      <c r="E37" s="20"/>
      <c r="F37" s="20">
        <f t="shared" si="1"/>
        <v>0</v>
      </c>
    </row>
    <row r="38" spans="1:6" x14ac:dyDescent="0.25">
      <c r="A38" s="19"/>
      <c r="B38" s="19"/>
      <c r="C38" s="19"/>
      <c r="D38" s="19"/>
      <c r="E38" s="22" t="s">
        <v>2</v>
      </c>
      <c r="F38" s="23">
        <f>SUM(F32:F37)</f>
        <v>0</v>
      </c>
    </row>
    <row r="39" spans="1:6" x14ac:dyDescent="0.25">
      <c r="A39" s="14" t="s">
        <v>14</v>
      </c>
      <c r="B39" s="15" t="s">
        <v>13</v>
      </c>
      <c r="C39" s="15"/>
      <c r="D39" s="15"/>
      <c r="E39" s="15"/>
      <c r="F39" s="15"/>
    </row>
    <row r="40" spans="1:6" x14ac:dyDescent="0.25">
      <c r="A40" s="16" t="s">
        <v>12</v>
      </c>
      <c r="B40" s="17" t="s">
        <v>11</v>
      </c>
      <c r="C40" s="17"/>
      <c r="D40" s="17"/>
      <c r="E40" s="17"/>
      <c r="F40" s="17"/>
    </row>
    <row r="41" spans="1:6" ht="225" x14ac:dyDescent="0.25">
      <c r="A41" s="21" t="s">
        <v>43</v>
      </c>
      <c r="B41" s="18" t="s">
        <v>87</v>
      </c>
      <c r="C41" s="19" t="s">
        <v>35</v>
      </c>
      <c r="D41" s="20">
        <v>4</v>
      </c>
      <c r="E41" s="20"/>
      <c r="F41" s="20">
        <f>D41*E41</f>
        <v>0</v>
      </c>
    </row>
    <row r="42" spans="1:6" x14ac:dyDescent="0.25">
      <c r="A42" s="19"/>
      <c r="B42" s="19"/>
      <c r="C42" s="19"/>
      <c r="D42" s="19"/>
      <c r="E42" s="22" t="s">
        <v>2</v>
      </c>
      <c r="F42" s="23">
        <f>SUM(F41)</f>
        <v>0</v>
      </c>
    </row>
    <row r="43" spans="1:6" x14ac:dyDescent="0.25">
      <c r="A43" s="16" t="s">
        <v>10</v>
      </c>
      <c r="B43" s="17" t="s">
        <v>9</v>
      </c>
      <c r="C43" s="17"/>
      <c r="D43" s="17"/>
      <c r="E43" s="17"/>
      <c r="F43" s="17"/>
    </row>
    <row r="44" spans="1:6" ht="225" x14ac:dyDescent="0.25">
      <c r="A44" s="21" t="s">
        <v>42</v>
      </c>
      <c r="B44" s="18" t="s">
        <v>94</v>
      </c>
      <c r="C44" s="19" t="s">
        <v>38</v>
      </c>
      <c r="D44" s="20">
        <v>10</v>
      </c>
      <c r="E44" s="20"/>
      <c r="F44" s="20">
        <f>D44*E44</f>
        <v>0</v>
      </c>
    </row>
    <row r="45" spans="1:6" ht="105" x14ac:dyDescent="0.25">
      <c r="A45" s="21" t="s">
        <v>41</v>
      </c>
      <c r="B45" s="18" t="s">
        <v>88</v>
      </c>
      <c r="C45" s="19" t="s">
        <v>40</v>
      </c>
      <c r="D45" s="20">
        <v>5</v>
      </c>
      <c r="E45" s="20"/>
      <c r="F45" s="20">
        <f>D45*E45</f>
        <v>0</v>
      </c>
    </row>
    <row r="46" spans="1:6" ht="120" x14ac:dyDescent="0.25">
      <c r="A46" s="21" t="s">
        <v>39</v>
      </c>
      <c r="B46" s="18" t="s">
        <v>89</v>
      </c>
      <c r="C46" s="19" t="s">
        <v>38</v>
      </c>
      <c r="D46" s="20">
        <v>0.5</v>
      </c>
      <c r="E46" s="20"/>
      <c r="F46" s="20">
        <f>D46*E46</f>
        <v>0</v>
      </c>
    </row>
    <row r="47" spans="1:6" ht="75" x14ac:dyDescent="0.25">
      <c r="A47" s="21" t="s">
        <v>37</v>
      </c>
      <c r="B47" s="18" t="s">
        <v>90</v>
      </c>
      <c r="C47" s="19" t="s">
        <v>33</v>
      </c>
      <c r="D47" s="20">
        <v>1</v>
      </c>
      <c r="E47" s="20"/>
      <c r="F47" s="20">
        <f>D47*E47</f>
        <v>0</v>
      </c>
    </row>
    <row r="48" spans="1:6" x14ac:dyDescent="0.25">
      <c r="A48" s="19"/>
      <c r="B48" s="24"/>
      <c r="C48" s="24"/>
      <c r="D48" s="24"/>
      <c r="E48" s="22" t="s">
        <v>2</v>
      </c>
      <c r="F48" s="23">
        <f>SUM(F44:F47)</f>
        <v>0</v>
      </c>
    </row>
    <row r="49" spans="1:6" x14ac:dyDescent="0.25">
      <c r="A49" s="14" t="s">
        <v>8</v>
      </c>
      <c r="B49" s="15" t="s">
        <v>7</v>
      </c>
      <c r="C49" s="15"/>
      <c r="D49" s="15"/>
      <c r="E49" s="15"/>
      <c r="F49" s="15"/>
    </row>
    <row r="50" spans="1:6" x14ac:dyDescent="0.25">
      <c r="A50" s="16" t="s">
        <v>6</v>
      </c>
      <c r="B50" s="17" t="s">
        <v>5</v>
      </c>
      <c r="C50" s="17"/>
      <c r="D50" s="17"/>
      <c r="E50" s="17"/>
      <c r="F50" s="17"/>
    </row>
    <row r="51" spans="1:6" ht="91.15" customHeight="1" x14ac:dyDescent="0.25">
      <c r="A51" s="21" t="s">
        <v>36</v>
      </c>
      <c r="B51" s="18" t="s">
        <v>91</v>
      </c>
      <c r="C51" s="19" t="s">
        <v>35</v>
      </c>
      <c r="D51" s="20">
        <v>1</v>
      </c>
      <c r="E51" s="20"/>
      <c r="F51" s="20">
        <f>D51*E51</f>
        <v>0</v>
      </c>
    </row>
    <row r="52" spans="1:6" x14ac:dyDescent="0.25">
      <c r="A52" s="19"/>
      <c r="B52" s="24"/>
      <c r="C52" s="24"/>
      <c r="D52" s="24"/>
      <c r="E52" s="22" t="s">
        <v>2</v>
      </c>
      <c r="F52" s="23">
        <f>SUM(F51)</f>
        <v>0</v>
      </c>
    </row>
    <row r="53" spans="1:6" x14ac:dyDescent="0.25">
      <c r="A53" s="16" t="s">
        <v>4</v>
      </c>
      <c r="B53" s="17" t="s">
        <v>3</v>
      </c>
      <c r="C53" s="17"/>
      <c r="D53" s="17"/>
      <c r="E53" s="17"/>
      <c r="F53" s="17"/>
    </row>
    <row r="54" spans="1:6" ht="180" x14ac:dyDescent="0.25">
      <c r="A54" s="21" t="s">
        <v>34</v>
      </c>
      <c r="B54" s="18" t="s">
        <v>92</v>
      </c>
      <c r="C54" s="19" t="s">
        <v>33</v>
      </c>
      <c r="D54" s="20">
        <v>1</v>
      </c>
      <c r="E54" s="20"/>
      <c r="F54" s="20">
        <f>D54*E54</f>
        <v>0</v>
      </c>
    </row>
    <row r="55" spans="1:6" x14ac:dyDescent="0.25">
      <c r="A55" s="19"/>
      <c r="B55" s="24"/>
      <c r="C55" s="24"/>
      <c r="D55" s="24"/>
      <c r="E55" s="22" t="s">
        <v>2</v>
      </c>
      <c r="F55" s="23">
        <f>F54</f>
        <v>0</v>
      </c>
    </row>
    <row r="57" spans="1:6" ht="14.45" customHeight="1" x14ac:dyDescent="0.25">
      <c r="A57" s="12"/>
      <c r="F57" s="2"/>
    </row>
    <row r="58" spans="1:6" x14ac:dyDescent="0.25">
      <c r="A58" s="9" t="s">
        <v>32</v>
      </c>
      <c r="B58" s="8" t="s">
        <v>31</v>
      </c>
      <c r="C58" s="7"/>
    </row>
    <row r="59" spans="1:6" x14ac:dyDescent="0.25">
      <c r="A59" s="11" t="s">
        <v>30</v>
      </c>
      <c r="B59" s="10" t="s">
        <v>29</v>
      </c>
      <c r="C59" s="4">
        <f>F9</f>
        <v>0</v>
      </c>
    </row>
    <row r="60" spans="1:6" x14ac:dyDescent="0.25">
      <c r="A60" s="11" t="s">
        <v>28</v>
      </c>
      <c r="B60" s="10" t="s">
        <v>27</v>
      </c>
      <c r="C60" s="4">
        <f>F13</f>
        <v>0</v>
      </c>
    </row>
    <row r="61" spans="1:6" x14ac:dyDescent="0.25">
      <c r="A61" s="6" t="s">
        <v>26</v>
      </c>
      <c r="B61" s="5" t="s">
        <v>25</v>
      </c>
      <c r="C61" s="4">
        <f>F22</f>
        <v>0</v>
      </c>
    </row>
    <row r="62" spans="1:6" x14ac:dyDescent="0.25">
      <c r="A62" s="9" t="s">
        <v>24</v>
      </c>
      <c r="B62" s="8" t="s">
        <v>23</v>
      </c>
      <c r="C62" s="7"/>
    </row>
    <row r="63" spans="1:6" x14ac:dyDescent="0.25">
      <c r="A63" s="6" t="s">
        <v>22</v>
      </c>
      <c r="B63" s="5" t="s">
        <v>21</v>
      </c>
      <c r="C63" s="4">
        <f>F26</f>
        <v>0</v>
      </c>
    </row>
    <row r="64" spans="1:6" x14ac:dyDescent="0.25">
      <c r="A64" s="9" t="s">
        <v>20</v>
      </c>
      <c r="B64" s="8" t="s">
        <v>19</v>
      </c>
      <c r="C64" s="7"/>
    </row>
    <row r="65" spans="1:6" x14ac:dyDescent="0.25">
      <c r="A65" s="6" t="s">
        <v>18</v>
      </c>
      <c r="B65" s="5" t="s">
        <v>17</v>
      </c>
      <c r="C65" s="4">
        <f>F30</f>
        <v>0</v>
      </c>
    </row>
    <row r="66" spans="1:6" x14ac:dyDescent="0.25">
      <c r="A66" s="6" t="s">
        <v>16</v>
      </c>
      <c r="B66" s="5" t="s">
        <v>15</v>
      </c>
      <c r="C66" s="4">
        <f>F38</f>
        <v>0</v>
      </c>
    </row>
    <row r="67" spans="1:6" x14ac:dyDescent="0.25">
      <c r="A67" s="9" t="s">
        <v>14</v>
      </c>
      <c r="B67" s="8" t="s">
        <v>13</v>
      </c>
      <c r="C67" s="7"/>
    </row>
    <row r="68" spans="1:6" x14ac:dyDescent="0.25">
      <c r="A68" s="6" t="s">
        <v>12</v>
      </c>
      <c r="B68" s="5" t="s">
        <v>11</v>
      </c>
      <c r="C68" s="4">
        <f>F42</f>
        <v>0</v>
      </c>
    </row>
    <row r="69" spans="1:6" x14ac:dyDescent="0.25">
      <c r="A69" s="6" t="s">
        <v>10</v>
      </c>
      <c r="B69" s="5" t="s">
        <v>9</v>
      </c>
      <c r="C69" s="4">
        <f>F48</f>
        <v>0</v>
      </c>
    </row>
    <row r="70" spans="1:6" x14ac:dyDescent="0.25">
      <c r="A70" s="9" t="s">
        <v>8</v>
      </c>
      <c r="B70" s="8" t="s">
        <v>7</v>
      </c>
      <c r="C70" s="7"/>
    </row>
    <row r="71" spans="1:6" x14ac:dyDescent="0.25">
      <c r="A71" s="6" t="s">
        <v>6</v>
      </c>
      <c r="B71" s="5" t="s">
        <v>5</v>
      </c>
      <c r="C71" s="4">
        <f>F52</f>
        <v>0</v>
      </c>
    </row>
    <row r="72" spans="1:6" x14ac:dyDescent="0.25">
      <c r="A72" s="6" t="s">
        <v>4</v>
      </c>
      <c r="B72" s="5" t="s">
        <v>3</v>
      </c>
      <c r="C72" s="4">
        <f>F55</f>
        <v>0</v>
      </c>
    </row>
    <row r="73" spans="1:6" ht="15.75" x14ac:dyDescent="0.25">
      <c r="A73" s="27" t="s">
        <v>2</v>
      </c>
      <c r="B73" s="27"/>
      <c r="C73" s="3">
        <f>SUM(C59:C61)+SUM(C63)+SUM(C65:C66)+SUM(C68:C69)+SUM(C71:C72)</f>
        <v>0</v>
      </c>
    </row>
    <row r="74" spans="1:6" ht="15.75" x14ac:dyDescent="0.25">
      <c r="A74" s="27" t="s">
        <v>1</v>
      </c>
      <c r="B74" s="27"/>
      <c r="C74" s="3">
        <f>C73*25%</f>
        <v>0</v>
      </c>
    </row>
    <row r="75" spans="1:6" ht="15.75" x14ac:dyDescent="0.25">
      <c r="A75" s="27" t="s">
        <v>0</v>
      </c>
      <c r="B75" s="27"/>
      <c r="C75" s="3">
        <f>C73+C74</f>
        <v>0</v>
      </c>
      <c r="D75" s="2"/>
    </row>
    <row r="78" spans="1:6" ht="18.75" x14ac:dyDescent="0.25">
      <c r="A78" s="31" t="s">
        <v>98</v>
      </c>
      <c r="B78" s="31"/>
      <c r="C78" s="31" t="s">
        <v>99</v>
      </c>
      <c r="D78" s="31" t="s">
        <v>100</v>
      </c>
      <c r="E78" s="31"/>
      <c r="F78" s="31"/>
    </row>
  </sheetData>
  <mergeCells count="6">
    <mergeCell ref="A75:B75"/>
    <mergeCell ref="A1:F1"/>
    <mergeCell ref="A2:F2"/>
    <mergeCell ref="A3:F3"/>
    <mergeCell ref="A73:B73"/>
    <mergeCell ref="A74:B74"/>
  </mergeCells>
  <pageMargins left="0.7" right="0.7" top="0.75" bottom="0.75" header="0.3" footer="0.3"/>
  <pageSetup paperSize="9" scale="65"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Radni listovi</vt:lpstr>
      </vt:variant>
      <vt:variant>
        <vt:i4>1</vt:i4>
      </vt:variant>
    </vt:vector>
  </HeadingPairs>
  <TitlesOfParts>
    <vt:vector size="1" baseType="lpstr">
      <vt:lpstr>OD-3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Tena Miličević</dc:creator>
  <cp:lastModifiedBy>Korisnik</cp:lastModifiedBy>
  <cp:lastPrinted>2026-07-13T07:28:35Z</cp:lastPrinted>
  <dcterms:created xsi:type="dcterms:W3CDTF">2026-07-02T12:57:53Z</dcterms:created>
  <dcterms:modified xsi:type="dcterms:W3CDTF">2026-07-13T07:28:57Z</dcterms:modified>
</cp:coreProperties>
</file>